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План ФХД 2019 год\"/>
    </mc:Choice>
  </mc:AlternateContent>
  <bookViews>
    <workbookView xWindow="120" yWindow="120" windowWidth="9720" windowHeight="7320" firstSheet="1" activeTab="1"/>
  </bookViews>
  <sheets>
    <sheet name="Лист1" sheetId="12" r:id="rId1"/>
    <sheet name="1 школа" sheetId="5" r:id="rId2"/>
    <sheet name="Лист2" sheetId="13" r:id="rId3"/>
  </sheets>
  <calcPr calcId="152511"/>
</workbook>
</file>

<file path=xl/calcChain.xml><?xml version="1.0" encoding="utf-8"?>
<calcChain xmlns="http://schemas.openxmlformats.org/spreadsheetml/2006/main">
  <c r="N37" i="5" l="1"/>
  <c r="H35" i="5"/>
  <c r="G35" i="5"/>
  <c r="G25" i="5"/>
  <c r="G24" i="5" s="1"/>
  <c r="F33" i="5" l="1"/>
  <c r="F53" i="5"/>
  <c r="H25" i="5"/>
  <c r="H24" i="5" s="1"/>
  <c r="H34" i="5"/>
  <c r="H51" i="5"/>
  <c r="H55" i="5" s="1"/>
  <c r="G34" i="5"/>
  <c r="G49" i="5" s="1"/>
  <c r="G51" i="5"/>
  <c r="F23" i="5"/>
  <c r="F54" i="5"/>
  <c r="F52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2" i="5"/>
  <c r="F31" i="5"/>
  <c r="F30" i="5"/>
  <c r="F29" i="5"/>
  <c r="F28" i="5"/>
  <c r="F27" i="5"/>
  <c r="F26" i="5"/>
  <c r="F51" i="5" l="1"/>
  <c r="G55" i="5"/>
  <c r="G56" i="5" s="1"/>
  <c r="F25" i="5"/>
  <c r="G50" i="5"/>
  <c r="F34" i="5"/>
  <c r="H49" i="5"/>
  <c r="F24" i="5"/>
  <c r="H56" i="5"/>
  <c r="G58" i="5" l="1"/>
  <c r="G57" i="5" s="1"/>
  <c r="F55" i="5"/>
  <c r="F56" i="5" s="1"/>
  <c r="H58" i="5"/>
  <c r="H50" i="5"/>
  <c r="F49" i="5"/>
  <c r="F50" i="5" s="1"/>
  <c r="H57" i="5" l="1"/>
  <c r="E58" i="5"/>
</calcChain>
</file>

<file path=xl/sharedStrings.xml><?xml version="1.0" encoding="utf-8"?>
<sst xmlns="http://schemas.openxmlformats.org/spreadsheetml/2006/main" count="128" uniqueCount="87">
  <si>
    <t>Определение  нормативных  затрат,  связанных  с оказанием муниципальным</t>
  </si>
  <si>
    <t>образовательным  организациям  муниципальных  услуг  (выполнением  работ), и</t>
  </si>
  <si>
    <t>(наименование организации)</t>
  </si>
  <si>
    <t>N п/п</t>
  </si>
  <si>
    <t>Наименование показателя</t>
  </si>
  <si>
    <t>Единица измерения</t>
  </si>
  <si>
    <t>Код КОСГУ</t>
  </si>
  <si>
    <t>Всего по учреждению</t>
  </si>
  <si>
    <t>1.</t>
  </si>
  <si>
    <t>Показатель муниципального задания (в натуральных показателях)</t>
  </si>
  <si>
    <t>2.</t>
  </si>
  <si>
    <t>Прямые затраты</t>
  </si>
  <si>
    <t>2.1.</t>
  </si>
  <si>
    <t>Оплата труда и начисления на выплаты по оплате труда персонала, принимающего непосредственное участие в процессе оказания муниципальной услуги</t>
  </si>
  <si>
    <t>2.1.1.</t>
  </si>
  <si>
    <t>Заработная плата персонала</t>
  </si>
  <si>
    <t>2.1.2.</t>
  </si>
  <si>
    <t>Начисления на выплаты по оплате труда</t>
  </si>
  <si>
    <t>2.1.3.</t>
  </si>
  <si>
    <t>Прочие выплаты</t>
  </si>
  <si>
    <t>2.2.</t>
  </si>
  <si>
    <t>Услуги связи</t>
  </si>
  <si>
    <t>2.3.</t>
  </si>
  <si>
    <t>2.4.</t>
  </si>
  <si>
    <t>Прочие работы и услуги</t>
  </si>
  <si>
    <t>2.5.</t>
  </si>
  <si>
    <t>Увеличение стоимости основных средств</t>
  </si>
  <si>
    <t>2.6.</t>
  </si>
  <si>
    <t>Увеличение стоимости материальных запасов, потребляемых в процессе оказания муниципальной услуги</t>
  </si>
  <si>
    <t>3.</t>
  </si>
  <si>
    <t>Общехозяйственные затраты</t>
  </si>
  <si>
    <t>3.1.</t>
  </si>
  <si>
    <t>Оплата труда и начисления на выплаты по оплате труда персонала, не принимающего непосредственное участие в процессе оказания муниципальной услуги</t>
  </si>
  <si>
    <t>3.1.1.</t>
  </si>
  <si>
    <t>Оплата труда персонала, не занятого в основном процессе</t>
  </si>
  <si>
    <t>3.1.2.</t>
  </si>
  <si>
    <t>3.1.3.</t>
  </si>
  <si>
    <t>3.2.</t>
  </si>
  <si>
    <t>3.3.</t>
  </si>
  <si>
    <r>
      <t xml:space="preserve">Транспортные услуги, необходимые для осуществления хозяйственной деятельности </t>
    </r>
    <r>
      <rPr>
        <sz val="12"/>
        <color indexed="1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организации</t>
    </r>
  </si>
  <si>
    <t>3.4.</t>
  </si>
  <si>
    <t>Работы, услуги по содержанию имущества</t>
  </si>
  <si>
    <t>3.4.1.</t>
  </si>
  <si>
    <t>Текущий ремонт зданий</t>
  </si>
  <si>
    <t>3.4.2.</t>
  </si>
  <si>
    <t>Капитальный ремонт зданий</t>
  </si>
  <si>
    <t>3.4.3.</t>
  </si>
  <si>
    <t>Прочие расходы</t>
  </si>
  <si>
    <t>3.5.</t>
  </si>
  <si>
    <t>3.6.</t>
  </si>
  <si>
    <t>Прочие расходы - расходы, не связанные с содержанием недвижимого и особо ценного движимого имущества</t>
  </si>
  <si>
    <t>3.7.</t>
  </si>
  <si>
    <t>3.8.</t>
  </si>
  <si>
    <t>Увеличение стоимости материальных запасов, потребляемых вне процесса оказания муниципальной услуги</t>
  </si>
  <si>
    <t>4.</t>
  </si>
  <si>
    <t>Всего затрат, связанных с оказанием муниципальной услуги</t>
  </si>
  <si>
    <t>4.1.</t>
  </si>
  <si>
    <t>Затраты на единицу показателя муниципального задания</t>
  </si>
  <si>
    <t>5.</t>
  </si>
  <si>
    <t>Содержание недвижимого имущества и особо ценного движимого имущества</t>
  </si>
  <si>
    <t>5.1.</t>
  </si>
  <si>
    <t>Коммунальные услуги</t>
  </si>
  <si>
    <t>5.2.</t>
  </si>
  <si>
    <t>Прочие работы, услуги</t>
  </si>
  <si>
    <t>5.3.</t>
  </si>
  <si>
    <t>6.</t>
  </si>
  <si>
    <t>Всего затрат, на содержание недвижимого и особо ценного движимого имущества</t>
  </si>
  <si>
    <t>6.1.</t>
  </si>
  <si>
    <t>человек</t>
  </si>
  <si>
    <t>рублей</t>
  </si>
  <si>
    <t>Услуга по организации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</si>
  <si>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Услуга по предоставлению дошкольного образования</t>
  </si>
  <si>
    <t>Утверждаю</t>
  </si>
  <si>
    <t>Начальник Управления образования</t>
  </si>
  <si>
    <t>Администрации Артинского городского округа</t>
  </si>
  <si>
    <t>"____" _________________ 20__ г.</t>
  </si>
  <si>
    <t>М.П.</t>
  </si>
  <si>
    <t>МУНИЦИПАЛЬНЫХ УСЛУГ (ВЫПОЛНЕНИЕМ РАБОТ), И НОРМАТИВНЫХ</t>
  </si>
  <si>
    <t>ЗАТРАТ НА СОДЕРЖАНИЕ НЕДВИЖИМОГО ИМУЩЕСТВА ОРГАНИЗАЦИЙЙ</t>
  </si>
  <si>
    <t>Всего затрат:</t>
  </si>
  <si>
    <r>
      <t>_________________/</t>
    </r>
    <r>
      <rPr>
        <u/>
        <sz val="14"/>
        <rFont val="Times New Roman"/>
        <family val="1"/>
        <charset val="204"/>
      </rPr>
      <t>Е.А. Спешилова</t>
    </r>
    <r>
      <rPr>
        <sz val="14"/>
        <rFont val="Times New Roman"/>
        <family val="1"/>
        <charset val="204"/>
      </rPr>
      <t>/</t>
    </r>
  </si>
  <si>
    <t>РАСЧЕТ НОРМАТИВНЫХ ЗАТРАТ, СВЯЗАННЫХ С ОКАЗАНИЕМ</t>
  </si>
  <si>
    <t>7.</t>
  </si>
  <si>
    <t>Стоимость единицы муниципальной услуги</t>
  </si>
  <si>
    <t xml:space="preserve">Утвержден
Приказом начальника
Управления образования Администрации Артинского городского округа
от 28 декабря 2017  г. №275-ОД
</t>
  </si>
  <si>
    <t>МБОУ "Сухановская средняя общеобразовательная школа"</t>
  </si>
  <si>
    <r>
      <t xml:space="preserve">нормативных затрат на содержание имущества на </t>
    </r>
    <r>
      <rPr>
        <b/>
        <sz val="20"/>
        <rFont val="Times New Roman"/>
        <family val="1"/>
        <charset val="204"/>
      </rPr>
      <t>2019</t>
    </r>
    <r>
      <rPr>
        <b/>
        <sz val="16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</si>
</sst>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4"/>
      <name val="Times New Roman"/>
      <family val="1"/>
      <charset val="204"/>
    </font>
    <font>
      <sz val="12"/>
      <color indexed="1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4" fontId="15" fillId="0" borderId="1" xfId="0" applyNumberFormat="1" applyFont="1" applyBorder="1" applyAlignment="1">
      <alignment vertical="top" wrapText="1"/>
    </xf>
    <xf numFmtId="4" fontId="16" fillId="4" borderId="2" xfId="0" applyNumberFormat="1" applyFont="1" applyFill="1" applyBorder="1"/>
    <xf numFmtId="4" fontId="15" fillId="3" borderId="1" xfId="0" applyNumberFormat="1" applyFont="1" applyFill="1" applyBorder="1" applyAlignment="1">
      <alignment vertical="top" wrapText="1"/>
    </xf>
    <xf numFmtId="4" fontId="15" fillId="2" borderId="1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4" fontId="13" fillId="0" borderId="5" xfId="0" applyNumberFormat="1" applyFont="1" applyBorder="1" applyAlignment="1"/>
    <xf numFmtId="0" fontId="13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0"/>
  <sheetViews>
    <sheetView workbookViewId="0">
      <selection sqref="A1:IV9"/>
    </sheetView>
  </sheetViews>
  <sheetFormatPr defaultRowHeight="12.75" x14ac:dyDescent="0.2"/>
  <cols>
    <col min="3" max="3" width="73.5703125" customWidth="1"/>
    <col min="4" max="4" width="14.5703125" customWidth="1"/>
    <col min="5" max="5" width="13.5703125" customWidth="1"/>
    <col min="6" max="6" width="21.85546875" customWidth="1"/>
    <col min="7" max="7" width="25.140625" customWidth="1"/>
    <col min="8" max="8" width="44.5703125" customWidth="1"/>
  </cols>
  <sheetData>
    <row r="2" spans="4:8" ht="18.75" x14ac:dyDescent="0.3">
      <c r="E2" s="18"/>
    </row>
    <row r="3" spans="4:8" ht="18.75" x14ac:dyDescent="0.3">
      <c r="E3" s="32" t="s">
        <v>72</v>
      </c>
      <c r="F3" s="32"/>
      <c r="G3" s="32"/>
      <c r="H3" s="32"/>
    </row>
    <row r="4" spans="4:8" ht="18.75" x14ac:dyDescent="0.3">
      <c r="E4" s="32" t="s">
        <v>73</v>
      </c>
      <c r="F4" s="32"/>
      <c r="G4" s="32"/>
      <c r="H4" s="32"/>
    </row>
    <row r="5" spans="4:8" ht="18.75" x14ac:dyDescent="0.3">
      <c r="D5" s="32" t="s">
        <v>74</v>
      </c>
      <c r="E5" s="32"/>
      <c r="F5" s="32"/>
      <c r="G5" s="32"/>
      <c r="H5" s="32"/>
    </row>
    <row r="6" spans="4:8" ht="18.75" x14ac:dyDescent="0.3">
      <c r="E6" s="32" t="s">
        <v>80</v>
      </c>
      <c r="F6" s="32"/>
      <c r="G6" s="32"/>
      <c r="H6" s="32"/>
    </row>
    <row r="7" spans="4:8" ht="18.75" x14ac:dyDescent="0.3">
      <c r="E7" s="32" t="s">
        <v>75</v>
      </c>
      <c r="F7" s="32"/>
      <c r="G7" s="32"/>
      <c r="H7" s="32"/>
    </row>
    <row r="8" spans="4:8" ht="18.75" x14ac:dyDescent="0.3">
      <c r="E8" s="2"/>
    </row>
    <row r="9" spans="4:8" ht="18.75" x14ac:dyDescent="0.3">
      <c r="E9" s="32" t="s">
        <v>76</v>
      </c>
      <c r="F9" s="32"/>
      <c r="G9" s="32"/>
      <c r="H9" s="32"/>
    </row>
    <row r="10" spans="4:8" ht="18.75" x14ac:dyDescent="0.3">
      <c r="E10" s="18"/>
    </row>
  </sheetData>
  <mergeCells count="6">
    <mergeCell ref="E7:H7"/>
    <mergeCell ref="E9:H9"/>
    <mergeCell ref="E3:H3"/>
    <mergeCell ref="E4:H4"/>
    <mergeCell ref="D5:H5"/>
    <mergeCell ref="E6:H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8"/>
  <sheetViews>
    <sheetView tabSelected="1" view="pageBreakPreview" topLeftCell="A46" zoomScale="60" zoomScaleNormal="75" workbookViewId="0">
      <selection activeCell="J35" sqref="J35"/>
    </sheetView>
  </sheetViews>
  <sheetFormatPr defaultRowHeight="12.75" x14ac:dyDescent="0.2"/>
  <cols>
    <col min="3" max="3" width="73.5703125" customWidth="1"/>
    <col min="4" max="4" width="14.5703125" customWidth="1"/>
    <col min="5" max="5" width="13.5703125" customWidth="1"/>
    <col min="6" max="6" width="21.85546875" customWidth="1"/>
    <col min="7" max="7" width="27" customWidth="1"/>
    <col min="8" max="8" width="44.5703125" customWidth="1"/>
  </cols>
  <sheetData>
    <row r="1" spans="1:8" ht="18" x14ac:dyDescent="0.25">
      <c r="F1" s="37"/>
      <c r="G1" s="37"/>
    </row>
    <row r="2" spans="1:8" ht="12.75" customHeight="1" x14ac:dyDescent="0.2">
      <c r="D2" s="38" t="s">
        <v>84</v>
      </c>
      <c r="E2" s="37"/>
      <c r="F2" s="37"/>
      <c r="G2" s="37"/>
      <c r="H2" s="37"/>
    </row>
    <row r="3" spans="1:8" ht="27.75" customHeight="1" x14ac:dyDescent="0.2">
      <c r="D3" s="37"/>
      <c r="E3" s="37"/>
      <c r="F3" s="37"/>
      <c r="G3" s="37"/>
      <c r="H3" s="37"/>
    </row>
    <row r="4" spans="1:8" ht="12.75" customHeight="1" x14ac:dyDescent="0.2">
      <c r="D4" s="37"/>
      <c r="E4" s="37"/>
      <c r="F4" s="37"/>
      <c r="G4" s="37"/>
      <c r="H4" s="37"/>
    </row>
    <row r="5" spans="1:8" ht="12.75" customHeight="1" x14ac:dyDescent="0.2">
      <c r="D5" s="37"/>
      <c r="E5" s="37"/>
      <c r="F5" s="37"/>
      <c r="G5" s="37"/>
      <c r="H5" s="37"/>
    </row>
    <row r="6" spans="1:8" ht="12.75" customHeight="1" x14ac:dyDescent="0.2">
      <c r="D6" s="37"/>
      <c r="E6" s="37"/>
      <c r="F6" s="37"/>
      <c r="G6" s="37"/>
      <c r="H6" s="37"/>
    </row>
    <row r="7" spans="1:8" ht="12.75" customHeight="1" x14ac:dyDescent="0.2">
      <c r="D7" s="37"/>
      <c r="E7" s="37"/>
      <c r="F7" s="37"/>
      <c r="G7" s="37"/>
      <c r="H7" s="37"/>
    </row>
    <row r="8" spans="1:8" ht="12.75" customHeight="1" x14ac:dyDescent="0.2">
      <c r="D8" s="37"/>
      <c r="E8" s="37"/>
      <c r="F8" s="37"/>
      <c r="G8" s="37"/>
      <c r="H8" s="37"/>
    </row>
    <row r="9" spans="1:8" ht="12.75" customHeight="1" x14ac:dyDescent="0.2">
      <c r="D9" s="37"/>
      <c r="E9" s="37"/>
      <c r="F9" s="37"/>
      <c r="G9" s="37"/>
      <c r="H9" s="37"/>
    </row>
    <row r="10" spans="1:8" ht="18.75" x14ac:dyDescent="0.3">
      <c r="E10" s="18"/>
    </row>
    <row r="11" spans="1:8" ht="18.75" x14ac:dyDescent="0.3">
      <c r="A11" s="20"/>
      <c r="B11" s="20"/>
      <c r="C11" s="20"/>
      <c r="D11" s="20"/>
      <c r="E11" s="19"/>
      <c r="F11" s="20"/>
      <c r="G11" s="20"/>
      <c r="H11" s="20"/>
    </row>
    <row r="12" spans="1:8" ht="18.75" x14ac:dyDescent="0.3">
      <c r="A12" s="20"/>
      <c r="B12" s="20"/>
      <c r="C12" s="20"/>
      <c r="D12" s="20"/>
      <c r="E12" s="19" t="s">
        <v>81</v>
      </c>
      <c r="F12" s="20"/>
      <c r="G12" s="20"/>
      <c r="H12" s="20"/>
    </row>
    <row r="13" spans="1:8" ht="18.75" x14ac:dyDescent="0.3">
      <c r="A13" s="20"/>
      <c r="B13" s="20"/>
      <c r="C13" s="20"/>
      <c r="D13" s="20"/>
      <c r="E13" s="19" t="s">
        <v>77</v>
      </c>
      <c r="F13" s="20"/>
      <c r="G13" s="20"/>
      <c r="H13" s="20"/>
    </row>
    <row r="14" spans="1:8" ht="18.75" x14ac:dyDescent="0.3">
      <c r="A14" s="20"/>
      <c r="B14" s="20"/>
      <c r="C14" s="20"/>
      <c r="D14" s="20"/>
      <c r="E14" s="19" t="s">
        <v>78</v>
      </c>
      <c r="F14" s="20"/>
      <c r="G14" s="20"/>
      <c r="H14" s="20"/>
    </row>
    <row r="17" spans="2:8" ht="20.25" x14ac:dyDescent="0.3">
      <c r="B17" s="36" t="s">
        <v>0</v>
      </c>
      <c r="C17" s="36"/>
      <c r="D17" s="36"/>
      <c r="E17" s="36"/>
      <c r="F17" s="36"/>
      <c r="G17" s="36"/>
      <c r="H17" s="36"/>
    </row>
    <row r="18" spans="2:8" ht="20.25" x14ac:dyDescent="0.3">
      <c r="B18" s="36" t="s">
        <v>1</v>
      </c>
      <c r="C18" s="36"/>
      <c r="D18" s="36"/>
      <c r="E18" s="36"/>
      <c r="F18" s="36"/>
      <c r="G18" s="36"/>
      <c r="H18" s="36"/>
    </row>
    <row r="19" spans="2:8" ht="25.5" x14ac:dyDescent="0.35">
      <c r="B19" s="36" t="s">
        <v>86</v>
      </c>
      <c r="C19" s="36"/>
      <c r="D19" s="36"/>
      <c r="E19" s="36"/>
      <c r="F19" s="36"/>
      <c r="G19" s="36"/>
      <c r="H19" s="36"/>
    </row>
    <row r="20" spans="2:8" ht="20.25" x14ac:dyDescent="0.3">
      <c r="B20" s="39" t="s">
        <v>85</v>
      </c>
      <c r="C20" s="39"/>
      <c r="D20" s="39"/>
      <c r="E20" s="39"/>
      <c r="F20" s="39"/>
      <c r="G20" s="39"/>
      <c r="H20" s="39"/>
    </row>
    <row r="21" spans="2:8" ht="21" thickBot="1" x14ac:dyDescent="0.35">
      <c r="B21" s="35" t="s">
        <v>2</v>
      </c>
      <c r="C21" s="35"/>
      <c r="D21" s="35"/>
      <c r="E21" s="35"/>
      <c r="F21" s="35"/>
      <c r="G21" s="35"/>
      <c r="H21" s="35"/>
    </row>
    <row r="22" spans="2:8" ht="150.75" thickBot="1" x14ac:dyDescent="0.25">
      <c r="B22" s="15" t="s">
        <v>3</v>
      </c>
      <c r="C22" s="16" t="s">
        <v>4</v>
      </c>
      <c r="D22" s="16" t="s">
        <v>5</v>
      </c>
      <c r="E22" s="16" t="s">
        <v>6</v>
      </c>
      <c r="F22" s="16" t="s">
        <v>7</v>
      </c>
      <c r="G22" s="16" t="s">
        <v>71</v>
      </c>
      <c r="H22" s="16" t="s">
        <v>70</v>
      </c>
    </row>
    <row r="23" spans="2:8" ht="41.25" thickBot="1" x14ac:dyDescent="0.25">
      <c r="B23" s="17" t="s">
        <v>8</v>
      </c>
      <c r="C23" s="10" t="s">
        <v>9</v>
      </c>
      <c r="D23" s="11" t="s">
        <v>68</v>
      </c>
      <c r="E23" s="22"/>
      <c r="F23" s="10">
        <f>G23+H23</f>
        <v>81</v>
      </c>
      <c r="G23" s="10">
        <v>14</v>
      </c>
      <c r="H23" s="10">
        <v>67</v>
      </c>
    </row>
    <row r="24" spans="2:8" ht="21" thickBot="1" x14ac:dyDescent="0.25">
      <c r="B24" s="17" t="s">
        <v>10</v>
      </c>
      <c r="C24" s="23" t="s">
        <v>11</v>
      </c>
      <c r="D24" s="24" t="s">
        <v>69</v>
      </c>
      <c r="E24" s="23"/>
      <c r="F24" s="26">
        <f>G24+H24</f>
        <v>8413036</v>
      </c>
      <c r="G24" s="30">
        <f>G25+G29+G30+G31+G32+G33</f>
        <v>854576</v>
      </c>
      <c r="H24" s="26">
        <f>H25+H29+H30+H31+H32+H33</f>
        <v>7558460</v>
      </c>
    </row>
    <row r="25" spans="2:8" ht="57" thickBot="1" x14ac:dyDescent="0.25">
      <c r="B25" s="17" t="s">
        <v>12</v>
      </c>
      <c r="C25" s="1" t="s">
        <v>13</v>
      </c>
      <c r="D25" s="3" t="s">
        <v>69</v>
      </c>
      <c r="E25" s="1">
        <v>210</v>
      </c>
      <c r="F25" s="7">
        <f t="shared" ref="F25:F54" si="0">G25+H25</f>
        <v>8227736</v>
      </c>
      <c r="G25" s="7">
        <f>G26+G27+G28</f>
        <v>818576</v>
      </c>
      <c r="H25" s="7">
        <f>H26+H27+H28</f>
        <v>7409160</v>
      </c>
    </row>
    <row r="26" spans="2:8" ht="19.5" thickBot="1" x14ac:dyDescent="0.25">
      <c r="B26" s="17" t="s">
        <v>14</v>
      </c>
      <c r="C26" s="1" t="s">
        <v>15</v>
      </c>
      <c r="D26" s="3" t="s">
        <v>69</v>
      </c>
      <c r="E26" s="1">
        <v>211</v>
      </c>
      <c r="F26" s="8">
        <f t="shared" si="0"/>
        <v>6319305</v>
      </c>
      <c r="G26" s="8">
        <v>628706</v>
      </c>
      <c r="H26" s="8">
        <v>5690599</v>
      </c>
    </row>
    <row r="27" spans="2:8" ht="19.5" thickBot="1" x14ac:dyDescent="0.25">
      <c r="B27" s="17" t="s">
        <v>16</v>
      </c>
      <c r="C27" s="1" t="s">
        <v>17</v>
      </c>
      <c r="D27" s="3" t="s">
        <v>69</v>
      </c>
      <c r="E27" s="1">
        <v>213</v>
      </c>
      <c r="F27" s="8">
        <f t="shared" si="0"/>
        <v>1908431</v>
      </c>
      <c r="G27" s="8">
        <v>189870</v>
      </c>
      <c r="H27" s="8">
        <v>1718561</v>
      </c>
    </row>
    <row r="28" spans="2:8" ht="19.5" thickBot="1" x14ac:dyDescent="0.25">
      <c r="B28" s="17" t="s">
        <v>18</v>
      </c>
      <c r="C28" s="1" t="s">
        <v>19</v>
      </c>
      <c r="D28" s="3" t="s">
        <v>69</v>
      </c>
      <c r="E28" s="1">
        <v>212</v>
      </c>
      <c r="F28" s="8">
        <f t="shared" si="0"/>
        <v>0</v>
      </c>
      <c r="G28" s="8">
        <v>0</v>
      </c>
      <c r="H28" s="8">
        <v>0</v>
      </c>
    </row>
    <row r="29" spans="2:8" ht="19.5" thickBot="1" x14ac:dyDescent="0.25">
      <c r="B29" s="17" t="s">
        <v>20</v>
      </c>
      <c r="C29" s="1" t="s">
        <v>21</v>
      </c>
      <c r="D29" s="3" t="s">
        <v>69</v>
      </c>
      <c r="E29" s="1">
        <v>221</v>
      </c>
      <c r="F29" s="25">
        <f t="shared" si="0"/>
        <v>44100</v>
      </c>
      <c r="G29" s="7">
        <v>0</v>
      </c>
      <c r="H29" s="25">
        <v>44100</v>
      </c>
    </row>
    <row r="30" spans="2:8" ht="19.5" thickBot="1" x14ac:dyDescent="0.25">
      <c r="B30" s="17" t="s">
        <v>22</v>
      </c>
      <c r="C30" s="1" t="s">
        <v>41</v>
      </c>
      <c r="D30" s="3" t="s">
        <v>69</v>
      </c>
      <c r="E30" s="1">
        <v>225</v>
      </c>
      <c r="F30" s="7">
        <f t="shared" si="0"/>
        <v>9200</v>
      </c>
      <c r="G30" s="7">
        <v>4000</v>
      </c>
      <c r="H30" s="7">
        <v>5200</v>
      </c>
    </row>
    <row r="31" spans="2:8" ht="19.5" thickBot="1" x14ac:dyDescent="0.25">
      <c r="B31" s="17" t="s">
        <v>23</v>
      </c>
      <c r="C31" s="1" t="s">
        <v>24</v>
      </c>
      <c r="D31" s="3" t="s">
        <v>69</v>
      </c>
      <c r="E31" s="1">
        <v>226</v>
      </c>
      <c r="F31" s="7">
        <f t="shared" si="0"/>
        <v>12000</v>
      </c>
      <c r="G31" s="7">
        <v>2000</v>
      </c>
      <c r="H31" s="7">
        <v>10000</v>
      </c>
    </row>
    <row r="32" spans="2:8" ht="19.5" thickBot="1" x14ac:dyDescent="0.25">
      <c r="B32" s="17" t="s">
        <v>25</v>
      </c>
      <c r="C32" s="1" t="s">
        <v>26</v>
      </c>
      <c r="D32" s="3" t="s">
        <v>69</v>
      </c>
      <c r="E32" s="1">
        <v>310</v>
      </c>
      <c r="F32" s="25">
        <f t="shared" si="0"/>
        <v>98000</v>
      </c>
      <c r="G32" s="31">
        <v>28000</v>
      </c>
      <c r="H32" s="7">
        <v>70000</v>
      </c>
    </row>
    <row r="33" spans="2:14" ht="38.25" thickBot="1" x14ac:dyDescent="0.25">
      <c r="B33" s="17" t="s">
        <v>27</v>
      </c>
      <c r="C33" s="1" t="s">
        <v>28</v>
      </c>
      <c r="D33" s="3" t="s">
        <v>69</v>
      </c>
      <c r="E33" s="1">
        <v>340</v>
      </c>
      <c r="F33" s="25">
        <f t="shared" si="0"/>
        <v>22000</v>
      </c>
      <c r="G33" s="31">
        <v>2000</v>
      </c>
      <c r="H33" s="25">
        <v>20000</v>
      </c>
    </row>
    <row r="34" spans="2:14" ht="19.5" thickBot="1" x14ac:dyDescent="0.25">
      <c r="B34" s="17" t="s">
        <v>29</v>
      </c>
      <c r="C34" s="4" t="s">
        <v>30</v>
      </c>
      <c r="D34" s="5" t="s">
        <v>69</v>
      </c>
      <c r="E34" s="4"/>
      <c r="F34" s="6">
        <f t="shared" si="0"/>
        <v>9756616</v>
      </c>
      <c r="G34" s="6">
        <f>G35+G38+G39+G40+G41+G45+G46+G47+G48</f>
        <v>2392406</v>
      </c>
      <c r="H34" s="6">
        <f>H35+H38+H39+H40+H41+H45+H46+H47+H48</f>
        <v>7364210</v>
      </c>
    </row>
    <row r="35" spans="2:14" ht="57" thickBot="1" x14ac:dyDescent="0.25">
      <c r="B35" s="17" t="s">
        <v>31</v>
      </c>
      <c r="C35" s="1" t="s">
        <v>32</v>
      </c>
      <c r="D35" s="3" t="s">
        <v>69</v>
      </c>
      <c r="E35" s="1">
        <v>210</v>
      </c>
      <c r="F35" s="7">
        <f t="shared" si="0"/>
        <v>7003203</v>
      </c>
      <c r="G35" s="7">
        <f>G36+G37+G38</f>
        <v>1485714</v>
      </c>
      <c r="H35" s="7">
        <f>H36+H37+H38</f>
        <v>5517489</v>
      </c>
      <c r="N35">
        <v>911413</v>
      </c>
    </row>
    <row r="36" spans="2:14" ht="19.5" thickBot="1" x14ac:dyDescent="0.25">
      <c r="B36" s="17" t="s">
        <v>33</v>
      </c>
      <c r="C36" s="1" t="s">
        <v>34</v>
      </c>
      <c r="D36" s="3" t="s">
        <v>69</v>
      </c>
      <c r="E36" s="1">
        <v>211</v>
      </c>
      <c r="F36" s="8">
        <f t="shared" si="0"/>
        <v>5378804</v>
      </c>
      <c r="G36" s="8">
        <v>1141102</v>
      </c>
      <c r="H36" s="8">
        <v>4237702</v>
      </c>
      <c r="N36">
        <v>368374</v>
      </c>
    </row>
    <row r="37" spans="2:14" ht="19.5" thickBot="1" x14ac:dyDescent="0.25">
      <c r="B37" s="17" t="s">
        <v>35</v>
      </c>
      <c r="C37" s="1" t="s">
        <v>17</v>
      </c>
      <c r="D37" s="3" t="s">
        <v>69</v>
      </c>
      <c r="E37" s="1">
        <v>213</v>
      </c>
      <c r="F37" s="8">
        <f t="shared" si="0"/>
        <v>1624399</v>
      </c>
      <c r="G37" s="8">
        <v>344612</v>
      </c>
      <c r="H37" s="8">
        <v>1279787</v>
      </c>
      <c r="N37">
        <f>SUM(N35:N36)</f>
        <v>1279787</v>
      </c>
    </row>
    <row r="38" spans="2:14" ht="19.5" thickBot="1" x14ac:dyDescent="0.25">
      <c r="B38" s="17" t="s">
        <v>36</v>
      </c>
      <c r="C38" s="1" t="s">
        <v>19</v>
      </c>
      <c r="D38" s="3" t="s">
        <v>69</v>
      </c>
      <c r="E38" s="1">
        <v>212</v>
      </c>
      <c r="F38" s="8">
        <f t="shared" si="0"/>
        <v>0</v>
      </c>
      <c r="G38" s="8">
        <v>0</v>
      </c>
      <c r="H38" s="8"/>
    </row>
    <row r="39" spans="2:14" ht="19.5" thickBot="1" x14ac:dyDescent="0.25">
      <c r="B39" s="17" t="s">
        <v>37</v>
      </c>
      <c r="C39" s="1" t="s">
        <v>21</v>
      </c>
      <c r="D39" s="3" t="s">
        <v>69</v>
      </c>
      <c r="E39" s="1">
        <v>221</v>
      </c>
      <c r="F39" s="7">
        <f t="shared" si="0"/>
        <v>26266</v>
      </c>
      <c r="G39" s="7">
        <v>6566</v>
      </c>
      <c r="H39" s="7">
        <v>19700</v>
      </c>
    </row>
    <row r="40" spans="2:14" ht="38.25" thickBot="1" x14ac:dyDescent="0.25">
      <c r="B40" s="17" t="s">
        <v>38</v>
      </c>
      <c r="C40" s="1" t="s">
        <v>39</v>
      </c>
      <c r="D40" s="3" t="s">
        <v>69</v>
      </c>
      <c r="E40" s="1">
        <v>222</v>
      </c>
      <c r="F40" s="7">
        <f t="shared" si="0"/>
        <v>0</v>
      </c>
      <c r="G40" s="7">
        <v>0</v>
      </c>
      <c r="H40" s="7">
        <v>0</v>
      </c>
    </row>
    <row r="41" spans="2:14" ht="19.5" thickBot="1" x14ac:dyDescent="0.25">
      <c r="B41" s="17" t="s">
        <v>40</v>
      </c>
      <c r="C41" s="1" t="s">
        <v>41</v>
      </c>
      <c r="D41" s="3" t="s">
        <v>69</v>
      </c>
      <c r="E41" s="1">
        <v>225</v>
      </c>
      <c r="F41" s="25">
        <f t="shared" si="0"/>
        <v>197406</v>
      </c>
      <c r="G41" s="7">
        <v>84525</v>
      </c>
      <c r="H41" s="25">
        <v>112881</v>
      </c>
    </row>
    <row r="42" spans="2:14" ht="19.5" thickBot="1" x14ac:dyDescent="0.25">
      <c r="B42" s="17" t="s">
        <v>42</v>
      </c>
      <c r="C42" s="1" t="s">
        <v>43</v>
      </c>
      <c r="D42" s="3" t="s">
        <v>69</v>
      </c>
      <c r="E42" s="1">
        <v>225</v>
      </c>
      <c r="F42" s="7">
        <f t="shared" si="0"/>
        <v>0</v>
      </c>
      <c r="G42" s="7">
        <v>0</v>
      </c>
      <c r="H42" s="7">
        <v>0</v>
      </c>
    </row>
    <row r="43" spans="2:14" ht="19.5" thickBot="1" x14ac:dyDescent="0.25">
      <c r="B43" s="17" t="s">
        <v>44</v>
      </c>
      <c r="C43" s="1" t="s">
        <v>45</v>
      </c>
      <c r="D43" s="3" t="s">
        <v>69</v>
      </c>
      <c r="E43" s="1">
        <v>225</v>
      </c>
      <c r="F43" s="7">
        <f t="shared" si="0"/>
        <v>0</v>
      </c>
      <c r="G43" s="7">
        <v>0</v>
      </c>
      <c r="H43" s="7">
        <v>0</v>
      </c>
    </row>
    <row r="44" spans="2:14" ht="19.5" thickBot="1" x14ac:dyDescent="0.25">
      <c r="B44" s="17" t="s">
        <v>46</v>
      </c>
      <c r="C44" s="1" t="s">
        <v>47</v>
      </c>
      <c r="D44" s="3" t="s">
        <v>69</v>
      </c>
      <c r="E44" s="1">
        <v>225</v>
      </c>
      <c r="F44" s="25">
        <f t="shared" si="0"/>
        <v>0</v>
      </c>
      <c r="G44" s="7">
        <v>0</v>
      </c>
      <c r="H44" s="25"/>
    </row>
    <row r="45" spans="2:14" ht="19.5" thickBot="1" x14ac:dyDescent="0.25">
      <c r="B45" s="17" t="s">
        <v>48</v>
      </c>
      <c r="C45" s="1" t="s">
        <v>24</v>
      </c>
      <c r="D45" s="3" t="s">
        <v>69</v>
      </c>
      <c r="E45" s="1">
        <v>226</v>
      </c>
      <c r="F45" s="7">
        <f t="shared" si="0"/>
        <v>307397</v>
      </c>
      <c r="G45" s="7">
        <v>54257</v>
      </c>
      <c r="H45" s="7">
        <v>253140</v>
      </c>
    </row>
    <row r="46" spans="2:14" ht="38.25" thickBot="1" x14ac:dyDescent="0.25">
      <c r="B46" s="17" t="s">
        <v>49</v>
      </c>
      <c r="C46" s="1" t="s">
        <v>50</v>
      </c>
      <c r="D46" s="3" t="s">
        <v>69</v>
      </c>
      <c r="E46" s="1">
        <v>290</v>
      </c>
      <c r="F46" s="7">
        <f t="shared" si="0"/>
        <v>0</v>
      </c>
      <c r="G46" s="7">
        <v>0</v>
      </c>
      <c r="H46" s="7">
        <v>0</v>
      </c>
    </row>
    <row r="47" spans="2:14" ht="19.5" thickBot="1" x14ac:dyDescent="0.25">
      <c r="B47" s="17" t="s">
        <v>51</v>
      </c>
      <c r="C47" s="1" t="s">
        <v>26</v>
      </c>
      <c r="D47" s="3" t="s">
        <v>69</v>
      </c>
      <c r="E47" s="1">
        <v>310</v>
      </c>
      <c r="F47" s="7">
        <f t="shared" si="0"/>
        <v>0</v>
      </c>
      <c r="G47" s="7">
        <v>0</v>
      </c>
      <c r="H47" s="7"/>
    </row>
    <row r="48" spans="2:14" ht="57" thickBot="1" x14ac:dyDescent="0.25">
      <c r="B48" s="17" t="s">
        <v>52</v>
      </c>
      <c r="C48" s="1" t="s">
        <v>53</v>
      </c>
      <c r="D48" s="3" t="s">
        <v>69</v>
      </c>
      <c r="E48" s="1">
        <v>340</v>
      </c>
      <c r="F48" s="7">
        <f t="shared" si="0"/>
        <v>2222344</v>
      </c>
      <c r="G48" s="7">
        <v>761344</v>
      </c>
      <c r="H48" s="7">
        <v>1461000</v>
      </c>
    </row>
    <row r="49" spans="2:8" ht="41.25" thickBot="1" x14ac:dyDescent="0.25">
      <c r="B49" s="17" t="s">
        <v>54</v>
      </c>
      <c r="C49" s="13" t="s">
        <v>55</v>
      </c>
      <c r="D49" s="14" t="s">
        <v>69</v>
      </c>
      <c r="E49" s="13"/>
      <c r="F49" s="29">
        <f t="shared" si="0"/>
        <v>18169652</v>
      </c>
      <c r="G49" s="29">
        <f>G24+G34</f>
        <v>3246982</v>
      </c>
      <c r="H49" s="29">
        <f>H24+H34</f>
        <v>14922670</v>
      </c>
    </row>
    <row r="50" spans="2:8" ht="41.25" thickBot="1" x14ac:dyDescent="0.25">
      <c r="B50" s="17" t="s">
        <v>56</v>
      </c>
      <c r="C50" s="10" t="s">
        <v>57</v>
      </c>
      <c r="D50" s="11" t="s">
        <v>69</v>
      </c>
      <c r="E50" s="10"/>
      <c r="F50" s="28">
        <f>F49/F23</f>
        <v>224316.69135802469</v>
      </c>
      <c r="G50" s="28">
        <f>G49/G23</f>
        <v>231927.28571428571</v>
      </c>
      <c r="H50" s="28">
        <f>H49/H23</f>
        <v>222726.41791044775</v>
      </c>
    </row>
    <row r="51" spans="2:8" ht="38.25" thickBot="1" x14ac:dyDescent="0.25">
      <c r="B51" s="17" t="s">
        <v>58</v>
      </c>
      <c r="C51" s="4" t="s">
        <v>59</v>
      </c>
      <c r="D51" s="5" t="s">
        <v>69</v>
      </c>
      <c r="E51" s="4"/>
      <c r="F51" s="6">
        <f t="shared" si="0"/>
        <v>436800</v>
      </c>
      <c r="G51" s="6">
        <f>G52+G53+G54</f>
        <v>72000</v>
      </c>
      <c r="H51" s="6">
        <f>H52+H53+H54</f>
        <v>364800</v>
      </c>
    </row>
    <row r="52" spans="2:8" ht="19.5" thickBot="1" x14ac:dyDescent="0.25">
      <c r="B52" s="17" t="s">
        <v>60</v>
      </c>
      <c r="C52" s="1" t="s">
        <v>61</v>
      </c>
      <c r="D52" s="3" t="s">
        <v>69</v>
      </c>
      <c r="E52" s="1">
        <v>223</v>
      </c>
      <c r="F52" s="7">
        <f t="shared" si="0"/>
        <v>401000</v>
      </c>
      <c r="G52" s="7">
        <v>72000</v>
      </c>
      <c r="H52" s="7">
        <v>329000</v>
      </c>
    </row>
    <row r="53" spans="2:8" ht="19.5" thickBot="1" x14ac:dyDescent="0.25">
      <c r="B53" s="17" t="s">
        <v>62</v>
      </c>
      <c r="C53" s="1" t="s">
        <v>63</v>
      </c>
      <c r="D53" s="3" t="s">
        <v>69</v>
      </c>
      <c r="E53" s="1">
        <v>226</v>
      </c>
      <c r="F53" s="25">
        <f t="shared" si="0"/>
        <v>0</v>
      </c>
      <c r="G53" s="7">
        <v>0</v>
      </c>
      <c r="H53" s="25">
        <v>0</v>
      </c>
    </row>
    <row r="54" spans="2:8" ht="19.5" thickBot="1" x14ac:dyDescent="0.25">
      <c r="B54" s="17" t="s">
        <v>64</v>
      </c>
      <c r="C54" s="1" t="s">
        <v>47</v>
      </c>
      <c r="D54" s="3" t="s">
        <v>69</v>
      </c>
      <c r="E54" s="1">
        <v>290</v>
      </c>
      <c r="F54" s="7">
        <f t="shared" si="0"/>
        <v>35800</v>
      </c>
      <c r="G54" s="7">
        <v>0</v>
      </c>
      <c r="H54" s="7">
        <v>35800</v>
      </c>
    </row>
    <row r="55" spans="2:8" ht="41.25" thickBot="1" x14ac:dyDescent="0.25">
      <c r="B55" s="17" t="s">
        <v>65</v>
      </c>
      <c r="C55" s="13" t="s">
        <v>66</v>
      </c>
      <c r="D55" s="14" t="s">
        <v>69</v>
      </c>
      <c r="E55" s="13"/>
      <c r="F55" s="29">
        <f>G55+H55</f>
        <v>436800</v>
      </c>
      <c r="G55" s="9">
        <f>G51</f>
        <v>72000</v>
      </c>
      <c r="H55" s="9">
        <f>H51</f>
        <v>364800</v>
      </c>
    </row>
    <row r="56" spans="2:8" ht="41.25" thickBot="1" x14ac:dyDescent="0.25">
      <c r="B56" s="17" t="s">
        <v>67</v>
      </c>
      <c r="C56" s="10" t="s">
        <v>57</v>
      </c>
      <c r="D56" s="11" t="s">
        <v>69</v>
      </c>
      <c r="E56" s="10"/>
      <c r="F56" s="28">
        <f>F55/F23</f>
        <v>5392.5925925925922</v>
      </c>
      <c r="G56" s="12">
        <f>G55/G23</f>
        <v>5142.8571428571431</v>
      </c>
      <c r="H56" s="12">
        <f>H55/H23</f>
        <v>5444.7761194029854</v>
      </c>
    </row>
    <row r="57" spans="2:8" ht="21" thickBot="1" x14ac:dyDescent="0.25">
      <c r="B57" s="17" t="s">
        <v>82</v>
      </c>
      <c r="C57" s="10" t="s">
        <v>83</v>
      </c>
      <c r="D57" s="11" t="s">
        <v>69</v>
      </c>
      <c r="E57" s="10"/>
      <c r="F57" s="12"/>
      <c r="G57" s="28">
        <f>G58/G23</f>
        <v>237070.14285714287</v>
      </c>
      <c r="H57" s="28">
        <f>H58/H23</f>
        <v>228171.19402985074</v>
      </c>
    </row>
    <row r="58" spans="2:8" ht="26.25" thickBot="1" x14ac:dyDescent="0.4">
      <c r="C58" s="21" t="s">
        <v>79</v>
      </c>
      <c r="E58" s="33">
        <f>SUM(G58:H58)</f>
        <v>18606452</v>
      </c>
      <c r="F58" s="34"/>
      <c r="G58" s="27">
        <f>G49+G55</f>
        <v>3318982</v>
      </c>
      <c r="H58" s="27">
        <f>H49+H55</f>
        <v>15287470</v>
      </c>
    </row>
  </sheetData>
  <mergeCells count="8">
    <mergeCell ref="E58:F58"/>
    <mergeCell ref="B21:H21"/>
    <mergeCell ref="B17:H17"/>
    <mergeCell ref="B18:H18"/>
    <mergeCell ref="F1:G1"/>
    <mergeCell ref="D2:H9"/>
    <mergeCell ref="B19:H19"/>
    <mergeCell ref="B20:H20"/>
  </mergeCells>
  <phoneticPr fontId="11" type="noConversion"/>
  <pageMargins left="0.75" right="0.75" top="1" bottom="1" header="0.5" footer="0.5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2.75" x14ac:dyDescent="0.2"/>
  <sheetData>
    <row r="1" spans="1:2" x14ac:dyDescent="0.2">
      <c r="A1">
        <v>4919618</v>
      </c>
      <c r="B1">
        <v>2581144</v>
      </c>
    </row>
    <row r="2" spans="1:2" x14ac:dyDescent="0.2">
      <c r="A2">
        <v>1485713</v>
      </c>
      <c r="B2">
        <v>779505</v>
      </c>
    </row>
    <row r="3" spans="1:2" x14ac:dyDescent="0.2">
      <c r="A3">
        <v>42420</v>
      </c>
      <c r="B3">
        <v>19706</v>
      </c>
    </row>
    <row r="4" spans="1:2" x14ac:dyDescent="0.2">
      <c r="A4">
        <v>34845</v>
      </c>
      <c r="B4">
        <v>404456</v>
      </c>
    </row>
    <row r="5" spans="1:2" x14ac:dyDescent="0.2">
      <c r="A5">
        <v>91910</v>
      </c>
      <c r="B5">
        <v>232814</v>
      </c>
    </row>
    <row r="6" spans="1:2" x14ac:dyDescent="0.2">
      <c r="A6">
        <v>21715</v>
      </c>
      <c r="B6">
        <v>345500</v>
      </c>
    </row>
    <row r="7" spans="1:2" x14ac:dyDescent="0.2">
      <c r="B7">
        <v>15500</v>
      </c>
    </row>
    <row r="8" spans="1:2" x14ac:dyDescent="0.2">
      <c r="B8">
        <v>1556042</v>
      </c>
    </row>
    <row r="9" spans="1:2" x14ac:dyDescent="0.2">
      <c r="B9">
        <v>1206808</v>
      </c>
    </row>
    <row r="10" spans="1:2" x14ac:dyDescent="0.2">
      <c r="B10">
        <v>364456</v>
      </c>
    </row>
    <row r="11" spans="1:2" x14ac:dyDescent="0.2">
      <c r="B11">
        <v>70000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школа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</cp:lastModifiedBy>
  <cp:lastPrinted>2018-01-06T09:02:01Z</cp:lastPrinted>
  <dcterms:created xsi:type="dcterms:W3CDTF">1996-10-08T23:32:33Z</dcterms:created>
  <dcterms:modified xsi:type="dcterms:W3CDTF">2019-01-10T16:35:21Z</dcterms:modified>
</cp:coreProperties>
</file>